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7995" activeTab="0"/>
  </bookViews>
  <sheets>
    <sheet name="Zalacznik nr 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<sst xmlns="http://schemas.openxmlformats.org/spreadsheetml/2006/main" count="162" uniqueCount="121">
  <si>
    <t xml:space="preserve">        Załącznik nr 1 do sprawozdania z realizacji</t>
  </si>
  <si>
    <t>DOCHODY BUDŻETU</t>
  </si>
  <si>
    <t>Lp.</t>
  </si>
  <si>
    <t>Dział/rozdział klasyfikacji</t>
  </si>
  <si>
    <t>Paragraf klasyfikacji</t>
  </si>
  <si>
    <t>Plan</t>
  </si>
  <si>
    <t>Wykonanie</t>
  </si>
  <si>
    <t>I</t>
  </si>
  <si>
    <t>DOCHODY WŁASNE</t>
  </si>
  <si>
    <t>1.</t>
  </si>
  <si>
    <t xml:space="preserve">010 ROLNICTWO I ŁOWIECTWO </t>
  </si>
  <si>
    <t>01010-infrastruktura wodociągowa i sanitacyjna wsi</t>
  </si>
  <si>
    <t>01095-pozostała działalność</t>
  </si>
  <si>
    <t>2.</t>
  </si>
  <si>
    <t>020 LEŚNICTWO</t>
  </si>
  <si>
    <t>02095-pozostała działalność</t>
  </si>
  <si>
    <t>3.</t>
  </si>
  <si>
    <t>600 TRANSPORT I ŁĄCZNOŚĆ</t>
  </si>
  <si>
    <t>60016-drogi publiczne gminne</t>
  </si>
  <si>
    <t>4.</t>
  </si>
  <si>
    <t>700- GOSPODARKA MIESZKANIOWA</t>
  </si>
  <si>
    <t>70005-gospodarka gruntami i  nieruchomościami</t>
  </si>
  <si>
    <t>5.</t>
  </si>
  <si>
    <t>750-ADMINISTRACJA PUBLICZNA</t>
  </si>
  <si>
    <t>75095-pozostała działalność</t>
  </si>
  <si>
    <t>6.</t>
  </si>
  <si>
    <t>75601- Wpływy z podatku dochodowego od osób fizycznych</t>
  </si>
  <si>
    <t>75618- wpływy z innych opłat stanowiących dochody jednostek samorządu terytorialnego na podstawie ustaw</t>
  </si>
  <si>
    <t>75621- udziały gmin w podatkach stanowiących dochód budżetu państwa</t>
  </si>
  <si>
    <t>7.</t>
  </si>
  <si>
    <t>8.</t>
  </si>
  <si>
    <t>801 OŚWIATA I WYCHOWANIE</t>
  </si>
  <si>
    <t>80104-przedszkola</t>
  </si>
  <si>
    <t>9.</t>
  </si>
  <si>
    <t>852 POMOC SPOŁECZNA</t>
  </si>
  <si>
    <t>85212-świadczenia rodzinne,świadczenie z funduszu alimentacyjnego oraz składki na ubezpieczenia emerytalne i rentowe  z ubezpieczenia społecznego</t>
  </si>
  <si>
    <t>85228-usługi opiekuńcze i specjalistyczne usługi opiekuńcze</t>
  </si>
  <si>
    <t>900-GOSPODARKA KOMUNALNA I OCHRONA ŚRODOWISKA</t>
  </si>
  <si>
    <t>90095-Pozostała działalność</t>
  </si>
  <si>
    <t>921 KULTURA I OCHRONA DZIEDZICTWA NARODOWEGO</t>
  </si>
  <si>
    <t>92105-Pozostałe zadania w zakresie kultury</t>
  </si>
  <si>
    <t>92109-Domy i ośrodki kultury, świetlice i kluby</t>
  </si>
  <si>
    <t>II.</t>
  </si>
  <si>
    <t>SUBWENCJA OGÓLNA</t>
  </si>
  <si>
    <t>75801- część oświatowa subwencji ogólnej dla j.s.t</t>
  </si>
  <si>
    <t>75807- część wyrównawcza subwencji ogólnej dla gmin</t>
  </si>
  <si>
    <t>III.</t>
  </si>
  <si>
    <t>DOTACJE CELOWE OTRZYMANE Z BUDŻETU PAŃSTWA NA ZADANIA ZLECONE</t>
  </si>
  <si>
    <t>010 ROLNICTWO I ŁOWIECTWO</t>
  </si>
  <si>
    <t>01095- pozostała działalność</t>
  </si>
  <si>
    <t>750 ADMINISTRACJA PUBLICZNA</t>
  </si>
  <si>
    <t>75011- Urzędy wojewódzkie</t>
  </si>
  <si>
    <t>751 URZĘDY NACZELNYCH ORGANÓW WŁADZY PAŃSTWOWEJ, KONTROLI I OCHRONY PRAWA ORAZ SĄDOWNICTWA</t>
  </si>
  <si>
    <t>85212- świadczenia rodzinne, świadczenie z funduszu alimentacyjnego oraz składki na ubezpieczenia emerytalne i rentowe z ubezpieczenia społecznego</t>
  </si>
  <si>
    <t>85295-Pozostała działalność</t>
  </si>
  <si>
    <t>IV.</t>
  </si>
  <si>
    <t>DOTACJE CELOWE OTRZYMANE Z BUDŻETU PAŃSTWA NA ZADANIA WŁASNE</t>
  </si>
  <si>
    <t>600-TRANSPORT I ŁĄCZNOŚĆ</t>
  </si>
  <si>
    <t>60016-Drogi publiczne gminne</t>
  </si>
  <si>
    <t>80101- szkoły podstawowe</t>
  </si>
  <si>
    <t>854 EDUKACYJNA OPIEKA WYCHOWAWCZA</t>
  </si>
  <si>
    <t>85415- pomoc materialna dla uczniów</t>
  </si>
  <si>
    <t>V</t>
  </si>
  <si>
    <t>DOTACJE OTRZYMANE Z FUNDUSZY CELOWYCH NA REALIZACJĘ ZADAŃ JEDNOSTEK SEKTORA FINANSÓW PUBLICZNYCH</t>
  </si>
  <si>
    <t>926-KULTURA FIZYCZNA I SPORT</t>
  </si>
  <si>
    <t>92695- Pozostała działalność</t>
  </si>
  <si>
    <t>OGÓŁEM DOCHODY</t>
  </si>
  <si>
    <t>85213-składki na ubezpieczenie zdrowotne oplacane za osoby pobierające niektóre świadczenia z pomocy społecznej, niektóre świadczenia rodzinne oraz za osoby uczestniczące w zajęciach w centrumintegracji społecznej.</t>
  </si>
  <si>
    <t>85219- ośrodki pomocy społecznej</t>
  </si>
  <si>
    <t xml:space="preserve"> budżetu Gminy Pacanów za I półrocze  2010r</t>
  </si>
  <si>
    <t>756-DOCHODY OD OSÓB PRAWNYCH, OD OSÓB FIZYCZNYCH OD INNYCH JEDNOSTEK NIEPOSIADAJĄCYCH OSOBOWOŚĆI PRAWNEJ ORAZ WYDAWKI Z ICH POBOREM</t>
  </si>
  <si>
    <t>75011-Urzędy wojewódzkie</t>
  </si>
  <si>
    <t>75022-Rady gmin ( miast i miast na prawach powiatu)</t>
  </si>
  <si>
    <t>O970</t>
  </si>
  <si>
    <t>O750</t>
  </si>
  <si>
    <t>O490</t>
  </si>
  <si>
    <t>O470</t>
  </si>
  <si>
    <t>O690</t>
  </si>
  <si>
    <t>O770</t>
  </si>
  <si>
    <t>O870</t>
  </si>
  <si>
    <t>O920</t>
  </si>
  <si>
    <t>75023-Urzędy gmin ( mias i miast na prawach powiatu)</t>
  </si>
  <si>
    <t>O350</t>
  </si>
  <si>
    <t>O910</t>
  </si>
  <si>
    <t>O310</t>
  </si>
  <si>
    <t>O320</t>
  </si>
  <si>
    <t>O330</t>
  </si>
  <si>
    <t>O340</t>
  </si>
  <si>
    <t>O360</t>
  </si>
  <si>
    <t>O430</t>
  </si>
  <si>
    <t>O500</t>
  </si>
  <si>
    <t>O410</t>
  </si>
  <si>
    <t>O480</t>
  </si>
  <si>
    <t>OO10</t>
  </si>
  <si>
    <t>OO20</t>
  </si>
  <si>
    <t>O830</t>
  </si>
  <si>
    <t>O900</t>
  </si>
  <si>
    <t>75615- wpływy z podatku rolnego, podatku  leśnego, podatku od czynności cywilnoprawnych, podatków  i opłat lokalnych od osób prawnych i innych jednostek organizacyjnych</t>
  </si>
  <si>
    <t>75616- wpływy z podatku rolnego, podatku leśnego, podatku od spadków i darowizn, podatku od czynności cywilnoprawnych oraz podatków i opłat lokalnych od osób fizycznych</t>
  </si>
  <si>
    <t>O590</t>
  </si>
  <si>
    <t>75624-Dywidendy</t>
  </si>
  <si>
    <t>85202-Domy pomocy społecznej</t>
  </si>
  <si>
    <t>O980</t>
  </si>
  <si>
    <t>90019-Wpływy i wydatki związane z gromadzeniem środków z opłat i kar za korzystanie ze środowiska</t>
  </si>
  <si>
    <t>10.</t>
  </si>
  <si>
    <t>75107 – Wybory Prezydenta Rzeczpospolitej Polskiej</t>
  </si>
  <si>
    <t>85213- składki na ubezpieczenia zdrowotne opłacone za osoby pobierające niektóre świadczenia z pomocy społecznej, niektóre świadczenia rodzinne oraz za osoby uczestniczące w zajęciach w centrum integracji społecznej</t>
  </si>
  <si>
    <t>75101-Urzędy naczelnych organów władzy państwowej, kontroli i ochrony prawa</t>
  </si>
  <si>
    <t>85278-Usuwanie skutków klęsk żywiołowych</t>
  </si>
  <si>
    <r>
      <t>758</t>
    </r>
    <r>
      <rPr>
        <b/>
        <i/>
        <sz val="10"/>
        <color indexed="8"/>
        <rFont val="Times New Roman"/>
        <family val="1"/>
      </rPr>
      <t xml:space="preserve"> RÓŻNE ROZLICZENIA</t>
    </r>
  </si>
  <si>
    <t>010-ROLNICTWO I ŁOWIECTWO</t>
  </si>
  <si>
    <t>60078-usuwanie skutków klęsk żywiołowych</t>
  </si>
  <si>
    <t>754-Bezpieczeństwo publiczne i ochrona przeciwpożarowa</t>
  </si>
  <si>
    <t>75478-Usuwanie skutków klęsk żywiołowych</t>
  </si>
  <si>
    <t>85216-zasiłki stałe</t>
  </si>
  <si>
    <t>75412-Ochotnicze straże pożarne</t>
  </si>
  <si>
    <t>754-BEZPIECZEŃSTWO PUBLICZNE I OCHRONA PRZECIWPOŻAROWA</t>
  </si>
  <si>
    <t>85214- zasiłki i pomoc w naturze oraz składki na ubezpieczenie emerytalne i rentowe</t>
  </si>
  <si>
    <t>O740</t>
  </si>
  <si>
    <t>% kol 5/4</t>
  </si>
  <si>
    <t>85295- pozostała działalność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</si>
</sst>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1" xfId="0" applyFont="1" applyBorder="1" applyAlignment="1">
      <alignment vertical="top" wrapText="1"/>
    </xf>
    <xf numFmtId="4" fontId="44" fillId="0" borderId="10" xfId="0" applyNumberFormat="1" applyFont="1" applyBorder="1" applyAlignment="1">
      <alignment vertical="top" wrapText="1"/>
    </xf>
    <xf numFmtId="4" fontId="45" fillId="0" borderId="10" xfId="0" applyNumberFormat="1" applyFont="1" applyBorder="1" applyAlignment="1">
      <alignment vertical="top" wrapText="1"/>
    </xf>
    <xf numFmtId="4" fontId="45" fillId="0" borderId="0" xfId="0" applyNumberFormat="1" applyFont="1" applyAlignment="1">
      <alignment vertical="top"/>
    </xf>
    <xf numFmtId="4" fontId="45" fillId="0" borderId="11" xfId="0" applyNumberFormat="1" applyFont="1" applyBorder="1" applyAlignment="1">
      <alignment vertical="top" wrapText="1"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13" xfId="0" applyFont="1" applyBorder="1" applyAlignment="1">
      <alignment vertical="top" wrapText="1"/>
    </xf>
    <xf numFmtId="0" fontId="46" fillId="0" borderId="12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2" xfId="0" applyFont="1" applyBorder="1" applyAlignment="1">
      <alignment vertical="top" wrapText="1"/>
    </xf>
    <xf numFmtId="0" fontId="44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top" wrapText="1"/>
    </xf>
    <xf numFmtId="4" fontId="47" fillId="0" borderId="10" xfId="0" applyNumberFormat="1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7" fillId="0" borderId="11" xfId="0" applyFont="1" applyBorder="1" applyAlignment="1">
      <alignment horizontal="center" vertical="top" wrapText="1"/>
    </xf>
    <xf numFmtId="4" fontId="47" fillId="0" borderId="11" xfId="0" applyNumberFormat="1" applyFont="1" applyBorder="1" applyAlignment="1">
      <alignment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2" xfId="0" applyFont="1" applyBorder="1" applyAlignment="1">
      <alignment vertical="top" wrapText="1"/>
    </xf>
    <xf numFmtId="0" fontId="47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wrapText="1"/>
    </xf>
    <xf numFmtId="0" fontId="46" fillId="0" borderId="13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zoomScalePageLayoutView="0" workbookViewId="0" topLeftCell="A70">
      <selection activeCell="I80" sqref="I80"/>
    </sheetView>
  </sheetViews>
  <sheetFormatPr defaultColWidth="8.796875" defaultRowHeight="14.25"/>
  <cols>
    <col min="1" max="1" width="5.59765625" style="0" customWidth="1"/>
    <col min="2" max="2" width="29.59765625" style="0" customWidth="1"/>
    <col min="3" max="3" width="11.8984375" style="0" customWidth="1"/>
    <col min="4" max="5" width="11.59765625" style="0" customWidth="1"/>
    <col min="6" max="6" width="10.09765625" style="0" customWidth="1"/>
  </cols>
  <sheetData>
    <row r="1" ht="15.75">
      <c r="F1" s="1" t="s">
        <v>0</v>
      </c>
    </row>
    <row r="2" ht="15.75">
      <c r="F2" s="1" t="s">
        <v>69</v>
      </c>
    </row>
    <row r="3" ht="20.25">
      <c r="A3" s="2"/>
    </row>
    <row r="4" ht="20.25">
      <c r="C4" s="2" t="s">
        <v>1</v>
      </c>
    </row>
    <row r="5" ht="20.25">
      <c r="A5" s="2"/>
    </row>
    <row r="6" spans="1:6" ht="31.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119</v>
      </c>
    </row>
    <row r="7" spans="1:6" ht="15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</row>
    <row r="8" spans="1:6" ht="14.25">
      <c r="A8" s="5" t="s">
        <v>7</v>
      </c>
      <c r="B8" s="5" t="s">
        <v>8</v>
      </c>
      <c r="C8" s="6"/>
      <c r="D8" s="19">
        <f>D9+D14+D17+D20+D29+D39+D69+D72+D84+D90</f>
        <v>3662874.02</v>
      </c>
      <c r="E8" s="19">
        <f>E9+E14+E17+E20+E29+E39+E69+E72+E84+E90</f>
        <v>1846300.2299999995</v>
      </c>
      <c r="F8" s="19">
        <f>(E8/D8)*100</f>
        <v>50.40578026759434</v>
      </c>
    </row>
    <row r="9" spans="1:6" ht="14.25">
      <c r="A9" s="13" t="s">
        <v>9</v>
      </c>
      <c r="B9" s="36" t="s">
        <v>10</v>
      </c>
      <c r="C9" s="37"/>
      <c r="D9" s="38">
        <f>D10+D12</f>
        <v>30800</v>
      </c>
      <c r="E9" s="38">
        <f>E10+E12</f>
        <v>2095</v>
      </c>
      <c r="F9" s="38">
        <f>(E9/D9)*100</f>
        <v>6.801948051948052</v>
      </c>
    </row>
    <row r="10" spans="1:6" ht="13.5" customHeight="1">
      <c r="A10" s="46"/>
      <c r="B10" s="47" t="s">
        <v>11</v>
      </c>
      <c r="C10" s="6"/>
      <c r="D10" s="20">
        <f>D11</f>
        <v>23000</v>
      </c>
      <c r="E10" s="20">
        <f>E11</f>
        <v>2095</v>
      </c>
      <c r="F10" s="20">
        <f aca="true" t="shared" si="0" ref="F10:F71">(E10/D10)*100</f>
        <v>9.108695652173914</v>
      </c>
    </row>
    <row r="11" spans="1:6" ht="14.25">
      <c r="A11" s="46"/>
      <c r="B11" s="47"/>
      <c r="C11" s="16" t="s">
        <v>73</v>
      </c>
      <c r="D11" s="20">
        <v>23000</v>
      </c>
      <c r="E11" s="20">
        <v>2095</v>
      </c>
      <c r="F11" s="20">
        <f t="shared" si="0"/>
        <v>9.108695652173914</v>
      </c>
    </row>
    <row r="12" spans="1:6" ht="14.25">
      <c r="A12" s="46"/>
      <c r="B12" s="47" t="s">
        <v>12</v>
      </c>
      <c r="C12" s="6"/>
      <c r="D12" s="20">
        <f>D13</f>
        <v>7800</v>
      </c>
      <c r="E12" s="20">
        <f>E13</f>
        <v>0</v>
      </c>
      <c r="F12" s="20">
        <f t="shared" si="0"/>
        <v>0</v>
      </c>
    </row>
    <row r="13" spans="1:6" ht="14.25">
      <c r="A13" s="46"/>
      <c r="B13" s="47"/>
      <c r="C13" s="16" t="s">
        <v>73</v>
      </c>
      <c r="D13" s="21">
        <v>7800</v>
      </c>
      <c r="E13" s="20">
        <v>0</v>
      </c>
      <c r="F13" s="20">
        <f t="shared" si="0"/>
        <v>0</v>
      </c>
    </row>
    <row r="14" spans="1:6" ht="14.25">
      <c r="A14" s="13" t="s">
        <v>13</v>
      </c>
      <c r="B14" s="36" t="s">
        <v>14</v>
      </c>
      <c r="C14" s="37"/>
      <c r="D14" s="38">
        <f>D15</f>
        <v>2000</v>
      </c>
      <c r="E14" s="38">
        <f>E15</f>
        <v>2409.68</v>
      </c>
      <c r="F14" s="38">
        <f t="shared" si="0"/>
        <v>120.484</v>
      </c>
    </row>
    <row r="15" spans="1:6" ht="12.75" customHeight="1">
      <c r="A15" s="46"/>
      <c r="B15" s="47" t="s">
        <v>15</v>
      </c>
      <c r="C15" s="6"/>
      <c r="D15" s="20">
        <f>D16</f>
        <v>2000</v>
      </c>
      <c r="E15" s="20">
        <f>E16</f>
        <v>2409.68</v>
      </c>
      <c r="F15" s="20">
        <f t="shared" si="0"/>
        <v>120.484</v>
      </c>
    </row>
    <row r="16" spans="1:6" ht="14.25">
      <c r="A16" s="46"/>
      <c r="B16" s="47"/>
      <c r="C16" s="16" t="s">
        <v>74</v>
      </c>
      <c r="D16" s="20">
        <v>2000</v>
      </c>
      <c r="E16" s="20">
        <v>2409.68</v>
      </c>
      <c r="F16" s="20">
        <f t="shared" si="0"/>
        <v>120.484</v>
      </c>
    </row>
    <row r="17" spans="1:6" ht="14.25">
      <c r="A17" s="13" t="s">
        <v>16</v>
      </c>
      <c r="B17" s="36" t="s">
        <v>17</v>
      </c>
      <c r="C17" s="37"/>
      <c r="D17" s="38">
        <f>D18</f>
        <v>0</v>
      </c>
      <c r="E17" s="38">
        <f>E18</f>
        <v>40</v>
      </c>
      <c r="F17" s="38">
        <v>0</v>
      </c>
    </row>
    <row r="18" spans="1:6" ht="14.25" customHeight="1">
      <c r="A18" s="46"/>
      <c r="B18" s="47" t="s">
        <v>18</v>
      </c>
      <c r="C18" s="6"/>
      <c r="D18" s="20">
        <f>D19</f>
        <v>0</v>
      </c>
      <c r="E18" s="20">
        <f>E19</f>
        <v>40</v>
      </c>
      <c r="F18" s="20">
        <v>0</v>
      </c>
    </row>
    <row r="19" spans="1:6" ht="14.25">
      <c r="A19" s="46"/>
      <c r="B19" s="47"/>
      <c r="C19" s="16" t="s">
        <v>75</v>
      </c>
      <c r="D19" s="20">
        <v>0</v>
      </c>
      <c r="E19" s="20">
        <v>40</v>
      </c>
      <c r="F19" s="20">
        <v>0</v>
      </c>
    </row>
    <row r="20" spans="1:6" ht="15" customHeight="1">
      <c r="A20" s="6" t="s">
        <v>19</v>
      </c>
      <c r="B20" s="36" t="s">
        <v>20</v>
      </c>
      <c r="C20" s="37"/>
      <c r="D20" s="38">
        <f>D21</f>
        <v>270000.42000000004</v>
      </c>
      <c r="E20" s="38">
        <f>E21</f>
        <v>228249.59999999998</v>
      </c>
      <c r="F20" s="38">
        <f t="shared" si="0"/>
        <v>84.53675738726626</v>
      </c>
    </row>
    <row r="21" spans="1:6" ht="14.25">
      <c r="A21" s="46"/>
      <c r="B21" s="48" t="s">
        <v>21</v>
      </c>
      <c r="C21" s="6"/>
      <c r="D21" s="20">
        <f>SUM(D22:D28)</f>
        <v>270000.42000000004</v>
      </c>
      <c r="E21" s="20">
        <f>SUM(E22:E28)</f>
        <v>228249.59999999998</v>
      </c>
      <c r="F21" s="20">
        <f t="shared" si="0"/>
        <v>84.53675738726626</v>
      </c>
    </row>
    <row r="22" spans="1:6" ht="14.25">
      <c r="A22" s="46"/>
      <c r="B22" s="48"/>
      <c r="C22" s="16" t="s">
        <v>76</v>
      </c>
      <c r="D22" s="20">
        <v>25000</v>
      </c>
      <c r="E22" s="20">
        <v>29334.1</v>
      </c>
      <c r="F22" s="20">
        <f t="shared" si="0"/>
        <v>117.33639999999998</v>
      </c>
    </row>
    <row r="23" spans="1:6" ht="14.25">
      <c r="A23" s="46"/>
      <c r="B23" s="48"/>
      <c r="C23" s="16" t="s">
        <v>77</v>
      </c>
      <c r="D23" s="20">
        <v>0</v>
      </c>
      <c r="E23" s="20">
        <v>52.8</v>
      </c>
      <c r="F23" s="20">
        <v>0</v>
      </c>
    </row>
    <row r="24" spans="1:6" ht="14.25">
      <c r="A24" s="46"/>
      <c r="B24" s="48"/>
      <c r="C24" s="16" t="s">
        <v>74</v>
      </c>
      <c r="D24" s="20">
        <v>65000</v>
      </c>
      <c r="E24" s="20">
        <v>29146.39</v>
      </c>
      <c r="F24" s="20">
        <f>(E24/D24)*100</f>
        <v>44.840599999999995</v>
      </c>
    </row>
    <row r="25" spans="1:6" ht="14.25">
      <c r="A25" s="46"/>
      <c r="B25" s="48"/>
      <c r="C25" s="16" t="s">
        <v>78</v>
      </c>
      <c r="D25" s="20">
        <v>140000.42</v>
      </c>
      <c r="E25" s="20">
        <v>146224.9</v>
      </c>
      <c r="F25" s="20">
        <f t="shared" si="0"/>
        <v>104.4460438047257</v>
      </c>
    </row>
    <row r="26" spans="1:6" ht="14.25">
      <c r="A26" s="46"/>
      <c r="B26" s="48"/>
      <c r="C26" s="16" t="s">
        <v>79</v>
      </c>
      <c r="D26" s="20">
        <v>0</v>
      </c>
      <c r="E26" s="20">
        <v>49.18</v>
      </c>
      <c r="F26" s="20">
        <v>0</v>
      </c>
    </row>
    <row r="27" spans="1:6" ht="14.25">
      <c r="A27" s="46"/>
      <c r="B27" s="48"/>
      <c r="C27" s="16" t="s">
        <v>80</v>
      </c>
      <c r="D27" s="20">
        <v>0</v>
      </c>
      <c r="E27" s="20">
        <v>1485.05</v>
      </c>
      <c r="F27" s="20">
        <v>0</v>
      </c>
    </row>
    <row r="28" spans="1:6" ht="14.25">
      <c r="A28" s="46"/>
      <c r="B28" s="48"/>
      <c r="C28" s="16" t="s">
        <v>73</v>
      </c>
      <c r="D28" s="20">
        <v>40000</v>
      </c>
      <c r="E28" s="20">
        <v>21957.18</v>
      </c>
      <c r="F28" s="20">
        <f t="shared" si="0"/>
        <v>54.89295</v>
      </c>
    </row>
    <row r="29" spans="1:6" ht="14.25">
      <c r="A29" s="13" t="s">
        <v>22</v>
      </c>
      <c r="B29" s="36" t="s">
        <v>23</v>
      </c>
      <c r="C29" s="37"/>
      <c r="D29" s="38">
        <f>D30+D32+D34+D37</f>
        <v>12000.99</v>
      </c>
      <c r="E29" s="38">
        <f>E30+E32+E34+E37</f>
        <v>6169.700000000001</v>
      </c>
      <c r="F29" s="38">
        <f t="shared" si="0"/>
        <v>51.40992534782548</v>
      </c>
    </row>
    <row r="30" spans="1:6" ht="15" customHeight="1">
      <c r="A30" s="46"/>
      <c r="B30" s="48" t="s">
        <v>71</v>
      </c>
      <c r="C30" s="6"/>
      <c r="D30" s="20">
        <f>D31</f>
        <v>1000</v>
      </c>
      <c r="E30" s="20">
        <f>E31</f>
        <v>4.65</v>
      </c>
      <c r="F30" s="20">
        <f t="shared" si="0"/>
        <v>0.465</v>
      </c>
    </row>
    <row r="31" spans="1:6" ht="14.25">
      <c r="A31" s="46"/>
      <c r="B31" s="48"/>
      <c r="C31" s="6">
        <v>2360</v>
      </c>
      <c r="D31" s="20">
        <v>1000</v>
      </c>
      <c r="E31" s="20">
        <v>4.65</v>
      </c>
      <c r="F31" s="20">
        <f t="shared" si="0"/>
        <v>0.465</v>
      </c>
    </row>
    <row r="32" spans="1:6" ht="25.5">
      <c r="A32" s="17"/>
      <c r="B32" s="14" t="s">
        <v>72</v>
      </c>
      <c r="C32" s="16"/>
      <c r="D32" s="20">
        <f>D33</f>
        <v>3000</v>
      </c>
      <c r="E32" s="20">
        <f>E33</f>
        <v>3000</v>
      </c>
      <c r="F32" s="20">
        <f>(E32/D32)*100</f>
        <v>100</v>
      </c>
    </row>
    <row r="33" spans="1:6" ht="14.25">
      <c r="A33" s="28"/>
      <c r="B33" s="15"/>
      <c r="C33" s="16" t="s">
        <v>73</v>
      </c>
      <c r="D33" s="20">
        <v>3000</v>
      </c>
      <c r="E33" s="20">
        <v>3000</v>
      </c>
      <c r="F33" s="20">
        <f>(E33/D33)*100</f>
        <v>100</v>
      </c>
    </row>
    <row r="34" spans="1:6" ht="13.5" customHeight="1">
      <c r="A34" s="46"/>
      <c r="B34" s="47" t="s">
        <v>81</v>
      </c>
      <c r="C34" s="6"/>
      <c r="D34" s="20">
        <f>D35+D36</f>
        <v>7000</v>
      </c>
      <c r="E34" s="20">
        <f>E35+E36</f>
        <v>3165.05</v>
      </c>
      <c r="F34" s="20">
        <f t="shared" si="0"/>
        <v>45.215</v>
      </c>
    </row>
    <row r="35" spans="1:6" ht="13.5" customHeight="1">
      <c r="A35" s="46"/>
      <c r="B35" s="47"/>
      <c r="C35" s="16" t="s">
        <v>80</v>
      </c>
      <c r="D35" s="20">
        <v>0</v>
      </c>
      <c r="E35" s="20">
        <v>5.84</v>
      </c>
      <c r="F35" s="20">
        <v>0</v>
      </c>
    </row>
    <row r="36" spans="1:6" ht="14.25">
      <c r="A36" s="46"/>
      <c r="B36" s="47"/>
      <c r="C36" s="16" t="s">
        <v>73</v>
      </c>
      <c r="D36" s="20">
        <v>7000</v>
      </c>
      <c r="E36" s="20">
        <v>3159.21</v>
      </c>
      <c r="F36" s="20">
        <f t="shared" si="0"/>
        <v>45.13157142857143</v>
      </c>
    </row>
    <row r="37" spans="1:6" ht="13.5" customHeight="1">
      <c r="A37" s="46"/>
      <c r="B37" s="47" t="s">
        <v>24</v>
      </c>
      <c r="C37" s="6"/>
      <c r="D37" s="20">
        <f>D38</f>
        <v>1000.99</v>
      </c>
      <c r="E37" s="20">
        <f>E38</f>
        <v>0</v>
      </c>
      <c r="F37" s="20">
        <f t="shared" si="0"/>
        <v>0</v>
      </c>
    </row>
    <row r="38" spans="1:6" ht="14.25">
      <c r="A38" s="46"/>
      <c r="B38" s="47"/>
      <c r="C38" s="16" t="s">
        <v>73</v>
      </c>
      <c r="D38" s="20">
        <v>1000.99</v>
      </c>
      <c r="E38" s="20">
        <v>0</v>
      </c>
      <c r="F38" s="20">
        <f t="shared" si="0"/>
        <v>0</v>
      </c>
    </row>
    <row r="39" spans="1:6" ht="81">
      <c r="A39" s="13" t="s">
        <v>25</v>
      </c>
      <c r="B39" s="36" t="s">
        <v>70</v>
      </c>
      <c r="C39" s="37"/>
      <c r="D39" s="38">
        <f>D40+D43+D50+D60+D64+D66</f>
        <v>3289402.21</v>
      </c>
      <c r="E39" s="38">
        <f>E40+E43+E50+E60+E64+E66</f>
        <v>1544082.4499999997</v>
      </c>
      <c r="F39" s="38">
        <f>(E39/D39)*100</f>
        <v>46.941126424305516</v>
      </c>
    </row>
    <row r="40" spans="1:6" ht="12.75" customHeight="1">
      <c r="A40" s="46"/>
      <c r="B40" s="47" t="s">
        <v>26</v>
      </c>
      <c r="C40" s="6"/>
      <c r="D40" s="20">
        <f>SUM(D41:D42)</f>
        <v>14000</v>
      </c>
      <c r="E40" s="20">
        <f>SUM(E41:E42)</f>
        <v>2970.03</v>
      </c>
      <c r="F40" s="20">
        <f t="shared" si="0"/>
        <v>21.2145</v>
      </c>
    </row>
    <row r="41" spans="1:6" ht="14.25">
      <c r="A41" s="46"/>
      <c r="B41" s="47"/>
      <c r="C41" s="16" t="s">
        <v>82</v>
      </c>
      <c r="D41" s="20">
        <v>14000</v>
      </c>
      <c r="E41" s="20">
        <v>2913.13</v>
      </c>
      <c r="F41" s="20">
        <f t="shared" si="0"/>
        <v>20.808071428571427</v>
      </c>
    </row>
    <row r="42" spans="1:6" ht="14.25">
      <c r="A42" s="46"/>
      <c r="B42" s="47"/>
      <c r="C42" s="16" t="s">
        <v>83</v>
      </c>
      <c r="D42" s="20">
        <v>0</v>
      </c>
      <c r="E42" s="20">
        <v>56.9</v>
      </c>
      <c r="F42" s="20">
        <v>0</v>
      </c>
    </row>
    <row r="43" spans="1:6" ht="13.5" customHeight="1">
      <c r="A43" s="46"/>
      <c r="B43" s="47" t="s">
        <v>97</v>
      </c>
      <c r="C43" s="6"/>
      <c r="D43" s="20">
        <f>SUM(D44:D49)</f>
        <v>434959</v>
      </c>
      <c r="E43" s="20">
        <f>SUM(E44:E49)</f>
        <v>219369.62</v>
      </c>
      <c r="F43" s="20">
        <f>(E43/D43)*100</f>
        <v>50.434551302536555</v>
      </c>
    </row>
    <row r="44" spans="1:6" ht="14.25">
      <c r="A44" s="46"/>
      <c r="B44" s="47"/>
      <c r="C44" s="16" t="s">
        <v>84</v>
      </c>
      <c r="D44" s="20">
        <v>417067</v>
      </c>
      <c r="E44" s="20">
        <v>196700.22</v>
      </c>
      <c r="F44" s="20">
        <f t="shared" si="0"/>
        <v>47.16273884052203</v>
      </c>
    </row>
    <row r="45" spans="1:6" ht="14.25">
      <c r="A45" s="46"/>
      <c r="B45" s="47"/>
      <c r="C45" s="16" t="s">
        <v>85</v>
      </c>
      <c r="D45" s="20">
        <v>7800</v>
      </c>
      <c r="E45" s="20">
        <v>7424</v>
      </c>
      <c r="F45" s="20">
        <f t="shared" si="0"/>
        <v>95.17948717948718</v>
      </c>
    </row>
    <row r="46" spans="1:6" ht="14.25">
      <c r="A46" s="46"/>
      <c r="B46" s="47"/>
      <c r="C46" s="16" t="s">
        <v>86</v>
      </c>
      <c r="D46" s="20">
        <v>0</v>
      </c>
      <c r="E46" s="20">
        <v>15</v>
      </c>
      <c r="F46" s="20">
        <v>0</v>
      </c>
    </row>
    <row r="47" spans="1:6" ht="14.25">
      <c r="A47" s="46"/>
      <c r="B47" s="47"/>
      <c r="C47" s="16" t="s">
        <v>87</v>
      </c>
      <c r="D47" s="20">
        <v>10092</v>
      </c>
      <c r="E47" s="20">
        <v>15046.6</v>
      </c>
      <c r="F47" s="20">
        <f t="shared" si="0"/>
        <v>149.0943321442727</v>
      </c>
    </row>
    <row r="48" spans="1:6" ht="14.25">
      <c r="A48" s="46"/>
      <c r="B48" s="47"/>
      <c r="C48" s="16" t="s">
        <v>77</v>
      </c>
      <c r="D48" s="20">
        <v>0</v>
      </c>
      <c r="E48" s="20">
        <v>8.8</v>
      </c>
      <c r="F48" s="20">
        <v>0</v>
      </c>
    </row>
    <row r="49" spans="1:6" ht="14.25">
      <c r="A49" s="46"/>
      <c r="B49" s="47"/>
      <c r="C49" s="16" t="s">
        <v>83</v>
      </c>
      <c r="D49" s="20">
        <v>0</v>
      </c>
      <c r="E49" s="20">
        <v>175</v>
      </c>
      <c r="F49" s="20">
        <v>0</v>
      </c>
    </row>
    <row r="50" spans="1:6" ht="12.75" customHeight="1">
      <c r="A50" s="46"/>
      <c r="B50" s="47" t="s">
        <v>98</v>
      </c>
      <c r="C50" s="6"/>
      <c r="D50" s="20">
        <f>SUM(D51:D59)</f>
        <v>1375131.21</v>
      </c>
      <c r="E50" s="20">
        <f>SUM(E51:E59)</f>
        <v>695968.9399999998</v>
      </c>
      <c r="F50" s="20">
        <f t="shared" si="0"/>
        <v>50.61109332250555</v>
      </c>
    </row>
    <row r="51" spans="1:6" ht="14.25">
      <c r="A51" s="46"/>
      <c r="B51" s="47"/>
      <c r="C51" s="16" t="s">
        <v>84</v>
      </c>
      <c r="D51" s="20">
        <v>291011</v>
      </c>
      <c r="E51" s="20">
        <v>131363.94</v>
      </c>
      <c r="F51" s="20">
        <f t="shared" si="0"/>
        <v>45.140541079203196</v>
      </c>
    </row>
    <row r="52" spans="1:6" ht="14.25">
      <c r="A52" s="46"/>
      <c r="B52" s="47"/>
      <c r="C52" s="16" t="s">
        <v>85</v>
      </c>
      <c r="D52" s="20">
        <v>929186</v>
      </c>
      <c r="E52" s="20">
        <v>461709.26</v>
      </c>
      <c r="F52" s="20">
        <f t="shared" si="0"/>
        <v>49.68964878937048</v>
      </c>
    </row>
    <row r="53" spans="1:6" ht="14.25">
      <c r="A53" s="46"/>
      <c r="B53" s="47"/>
      <c r="C53" s="16" t="s">
        <v>86</v>
      </c>
      <c r="D53" s="20">
        <v>2333</v>
      </c>
      <c r="E53" s="20">
        <v>1088.2</v>
      </c>
      <c r="F53" s="20">
        <f>(E53/D53)*100</f>
        <v>46.64380625803686</v>
      </c>
    </row>
    <row r="54" spans="1:6" ht="14.25">
      <c r="A54" s="46"/>
      <c r="B54" s="47"/>
      <c r="C54" s="16" t="s">
        <v>87</v>
      </c>
      <c r="D54" s="20">
        <v>72463</v>
      </c>
      <c r="E54" s="20">
        <v>28621.2</v>
      </c>
      <c r="F54" s="20">
        <f t="shared" si="0"/>
        <v>39.497674675351554</v>
      </c>
    </row>
    <row r="55" spans="1:6" ht="14.25">
      <c r="A55" s="46"/>
      <c r="B55" s="47"/>
      <c r="C55" s="16" t="s">
        <v>88</v>
      </c>
      <c r="D55" s="20">
        <v>5000</v>
      </c>
      <c r="E55" s="20">
        <v>5929</v>
      </c>
      <c r="F55" s="20">
        <f t="shared" si="0"/>
        <v>118.58</v>
      </c>
    </row>
    <row r="56" spans="1:6" ht="14.25">
      <c r="A56" s="46"/>
      <c r="B56" s="47"/>
      <c r="C56" s="16" t="s">
        <v>89</v>
      </c>
      <c r="D56" s="20">
        <v>10000</v>
      </c>
      <c r="E56" s="20">
        <v>9219</v>
      </c>
      <c r="F56" s="20">
        <f t="shared" si="0"/>
        <v>92.19000000000001</v>
      </c>
    </row>
    <row r="57" spans="1:6" ht="14.25">
      <c r="A57" s="46"/>
      <c r="B57" s="47"/>
      <c r="C57" s="16" t="s">
        <v>90</v>
      </c>
      <c r="D57" s="20">
        <v>65138.21</v>
      </c>
      <c r="E57" s="20">
        <v>46219.39</v>
      </c>
      <c r="F57" s="20">
        <f t="shared" si="0"/>
        <v>70.9558798130928</v>
      </c>
    </row>
    <row r="58" spans="1:6" ht="14.25">
      <c r="A58" s="46"/>
      <c r="B58" s="47"/>
      <c r="C58" s="16" t="s">
        <v>77</v>
      </c>
      <c r="D58" s="20">
        <v>0</v>
      </c>
      <c r="E58" s="20">
        <v>1399.2</v>
      </c>
      <c r="F58" s="20">
        <v>0</v>
      </c>
    </row>
    <row r="59" spans="1:6" ht="14.25">
      <c r="A59" s="46"/>
      <c r="B59" s="47"/>
      <c r="C59" s="16" t="s">
        <v>83</v>
      </c>
      <c r="D59" s="20">
        <v>0</v>
      </c>
      <c r="E59" s="20">
        <v>10419.75</v>
      </c>
      <c r="F59" s="20">
        <v>0</v>
      </c>
    </row>
    <row r="60" spans="1:6" ht="14.25" customHeight="1">
      <c r="A60" s="46"/>
      <c r="B60" s="47" t="s">
        <v>27</v>
      </c>
      <c r="C60" s="6"/>
      <c r="D60" s="20">
        <f>SUM(D61:D63)</f>
        <v>118000</v>
      </c>
      <c r="E60" s="20">
        <f>SUM(E61:E63)</f>
        <v>79237.89</v>
      </c>
      <c r="F60" s="20">
        <f t="shared" si="0"/>
        <v>67.15075423728814</v>
      </c>
    </row>
    <row r="61" spans="1:6" ht="14.25">
      <c r="A61" s="46"/>
      <c r="B61" s="47"/>
      <c r="C61" s="16" t="s">
        <v>91</v>
      </c>
      <c r="D61" s="20">
        <v>18000</v>
      </c>
      <c r="E61" s="20">
        <v>11111</v>
      </c>
      <c r="F61" s="20">
        <f t="shared" si="0"/>
        <v>61.72777777777778</v>
      </c>
    </row>
    <row r="62" spans="1:6" ht="14.25">
      <c r="A62" s="46"/>
      <c r="B62" s="47"/>
      <c r="C62" s="16" t="s">
        <v>92</v>
      </c>
      <c r="D62" s="20">
        <v>100000</v>
      </c>
      <c r="E62" s="20">
        <v>67855.17</v>
      </c>
      <c r="F62" s="20">
        <f t="shared" si="0"/>
        <v>67.85517</v>
      </c>
    </row>
    <row r="63" spans="1:6" ht="14.25">
      <c r="A63" s="46"/>
      <c r="B63" s="47"/>
      <c r="C63" s="16" t="s">
        <v>99</v>
      </c>
      <c r="D63" s="20">
        <v>0</v>
      </c>
      <c r="E63" s="20">
        <v>271.72</v>
      </c>
      <c r="F63" s="20">
        <v>0</v>
      </c>
    </row>
    <row r="64" spans="1:6" ht="14.25">
      <c r="A64" s="17"/>
      <c r="B64" s="31" t="s">
        <v>100</v>
      </c>
      <c r="C64" s="16"/>
      <c r="D64" s="20">
        <f>D65</f>
        <v>0</v>
      </c>
      <c r="E64" s="20">
        <f>E65</f>
        <v>35.25</v>
      </c>
      <c r="F64" s="20">
        <v>0</v>
      </c>
    </row>
    <row r="65" spans="1:6" ht="14.25">
      <c r="A65" s="28"/>
      <c r="B65" s="30"/>
      <c r="C65" s="23" t="s">
        <v>118</v>
      </c>
      <c r="D65" s="20">
        <v>0</v>
      </c>
      <c r="E65" s="20">
        <v>35.25</v>
      </c>
      <c r="F65" s="20">
        <v>0</v>
      </c>
    </row>
    <row r="66" spans="1:6" ht="13.5" customHeight="1">
      <c r="A66" s="46"/>
      <c r="B66" s="47" t="s">
        <v>28</v>
      </c>
      <c r="C66" s="6"/>
      <c r="D66" s="20">
        <f>SUM(D67:D68)</f>
        <v>1347312</v>
      </c>
      <c r="E66" s="20">
        <f>SUM(E67:E68)</f>
        <v>546500.72</v>
      </c>
      <c r="F66" s="20">
        <f t="shared" si="0"/>
        <v>40.562298858764706</v>
      </c>
    </row>
    <row r="67" spans="1:6" ht="14.25">
      <c r="A67" s="46"/>
      <c r="B67" s="47"/>
      <c r="C67" s="16" t="s">
        <v>93</v>
      </c>
      <c r="D67" s="20">
        <v>1339312</v>
      </c>
      <c r="E67" s="20">
        <v>540512</v>
      </c>
      <c r="F67" s="20">
        <f>(E67/D67)*100</f>
        <v>40.35743725136488</v>
      </c>
    </row>
    <row r="68" spans="1:6" ht="14.25">
      <c r="A68" s="46"/>
      <c r="B68" s="47"/>
      <c r="C68" s="16" t="s">
        <v>94</v>
      </c>
      <c r="D68" s="20">
        <v>8000</v>
      </c>
      <c r="E68" s="20">
        <v>5988.72</v>
      </c>
      <c r="F68" s="20">
        <f t="shared" si="0"/>
        <v>74.859</v>
      </c>
    </row>
    <row r="69" spans="1:6" ht="14.25">
      <c r="A69" s="13" t="s">
        <v>29</v>
      </c>
      <c r="B69" s="36" t="s">
        <v>31</v>
      </c>
      <c r="C69" s="37"/>
      <c r="D69" s="38">
        <f>D70</f>
        <v>14000</v>
      </c>
      <c r="E69" s="38">
        <f>E70</f>
        <v>9920</v>
      </c>
      <c r="F69" s="38">
        <f t="shared" si="0"/>
        <v>70.85714285714285</v>
      </c>
    </row>
    <row r="70" spans="1:6" ht="14.25">
      <c r="A70" s="49"/>
      <c r="B70" s="31" t="s">
        <v>32</v>
      </c>
      <c r="C70" s="6"/>
      <c r="D70" s="20">
        <f>D71</f>
        <v>14000</v>
      </c>
      <c r="E70" s="20">
        <f>E71</f>
        <v>9920</v>
      </c>
      <c r="F70" s="20">
        <f t="shared" si="0"/>
        <v>70.85714285714285</v>
      </c>
    </row>
    <row r="71" spans="1:6" ht="14.25">
      <c r="A71" s="50"/>
      <c r="B71" s="30"/>
      <c r="C71" s="16" t="s">
        <v>77</v>
      </c>
      <c r="D71" s="20">
        <v>14000</v>
      </c>
      <c r="E71" s="20">
        <v>9920</v>
      </c>
      <c r="F71" s="20">
        <f t="shared" si="0"/>
        <v>70.85714285714285</v>
      </c>
    </row>
    <row r="72" spans="1:6" ht="14.25">
      <c r="A72" s="13" t="s">
        <v>30</v>
      </c>
      <c r="B72" s="36" t="s">
        <v>34</v>
      </c>
      <c r="C72" s="37"/>
      <c r="D72" s="38">
        <f>D73+D78+D80+D82</f>
        <v>25000</v>
      </c>
      <c r="E72" s="38">
        <f>E73+E78+E80+E82</f>
        <v>26167.15</v>
      </c>
      <c r="F72" s="38">
        <f>(E72/D72)*100</f>
        <v>104.6686</v>
      </c>
    </row>
    <row r="73" spans="1:6" ht="15" customHeight="1">
      <c r="A73" s="46"/>
      <c r="B73" s="47" t="s">
        <v>35</v>
      </c>
      <c r="C73" s="6"/>
      <c r="D73" s="20">
        <f>SUM(D74:D77)</f>
        <v>20000</v>
      </c>
      <c r="E73" s="20">
        <f>SUM(E74:E77)</f>
        <v>7480.089999999999</v>
      </c>
      <c r="F73" s="20">
        <f>(E73/D73)*100</f>
        <v>37.40045</v>
      </c>
    </row>
    <row r="74" spans="1:6" ht="14.25">
      <c r="A74" s="46"/>
      <c r="B74" s="47"/>
      <c r="C74" s="16" t="s">
        <v>80</v>
      </c>
      <c r="D74" s="20">
        <v>0</v>
      </c>
      <c r="E74" s="20">
        <v>277.9</v>
      </c>
      <c r="F74" s="20">
        <v>0</v>
      </c>
    </row>
    <row r="75" spans="1:6" ht="14.25">
      <c r="A75" s="46"/>
      <c r="B75" s="47"/>
      <c r="C75" s="16" t="s">
        <v>102</v>
      </c>
      <c r="D75" s="20">
        <v>20000</v>
      </c>
      <c r="E75" s="20">
        <v>0</v>
      </c>
      <c r="F75" s="20">
        <f>(E75/D75)*100</f>
        <v>0</v>
      </c>
    </row>
    <row r="76" spans="1:6" ht="14.25">
      <c r="A76" s="46"/>
      <c r="B76" s="47"/>
      <c r="C76" s="6">
        <v>2360</v>
      </c>
      <c r="D76" s="20">
        <v>0</v>
      </c>
      <c r="E76" s="20">
        <v>4440.19</v>
      </c>
      <c r="F76" s="20">
        <v>0</v>
      </c>
    </row>
    <row r="77" spans="1:6" ht="14.25">
      <c r="A77" s="46"/>
      <c r="B77" s="47"/>
      <c r="C77" s="6">
        <v>2910</v>
      </c>
      <c r="D77" s="20">
        <v>0</v>
      </c>
      <c r="E77" s="20">
        <v>2762</v>
      </c>
      <c r="F77" s="20">
        <v>0</v>
      </c>
    </row>
    <row r="78" spans="1:6" ht="14.25">
      <c r="A78" s="17"/>
      <c r="B78" s="31" t="s">
        <v>101</v>
      </c>
      <c r="C78" s="16"/>
      <c r="D78" s="20">
        <f>D79</f>
        <v>0</v>
      </c>
      <c r="E78" s="20">
        <f>E79</f>
        <v>10734.34</v>
      </c>
      <c r="F78" s="20">
        <v>0</v>
      </c>
    </row>
    <row r="79" spans="1:6" ht="14.25">
      <c r="A79" s="28"/>
      <c r="B79" s="30"/>
      <c r="C79" s="23" t="s">
        <v>73</v>
      </c>
      <c r="D79" s="20">
        <v>0</v>
      </c>
      <c r="E79" s="20">
        <v>10734.34</v>
      </c>
      <c r="F79" s="20">
        <v>0</v>
      </c>
    </row>
    <row r="80" spans="1:6" ht="25.5">
      <c r="A80" s="17"/>
      <c r="B80" s="31" t="s">
        <v>108</v>
      </c>
      <c r="C80" s="16"/>
      <c r="D80" s="20">
        <f>D81</f>
        <v>0</v>
      </c>
      <c r="E80" s="20">
        <f>E81</f>
        <v>5000</v>
      </c>
      <c r="F80" s="20">
        <v>0</v>
      </c>
    </row>
    <row r="81" spans="1:6" ht="14.25">
      <c r="A81" s="28"/>
      <c r="B81" s="30"/>
      <c r="C81" s="16" t="s">
        <v>73</v>
      </c>
      <c r="D81" s="20">
        <v>0</v>
      </c>
      <c r="E81" s="20">
        <v>5000</v>
      </c>
      <c r="F81" s="20">
        <v>0</v>
      </c>
    </row>
    <row r="82" spans="1:6" ht="12" customHeight="1">
      <c r="A82" s="46"/>
      <c r="B82" s="47" t="s">
        <v>36</v>
      </c>
      <c r="C82" s="6"/>
      <c r="D82" s="20">
        <f>D83</f>
        <v>5000</v>
      </c>
      <c r="E82" s="20">
        <f>E83</f>
        <v>2952.72</v>
      </c>
      <c r="F82" s="20">
        <f aca="true" t="shared" si="1" ref="F82:F152">(E82/D82)*100</f>
        <v>59.054399999999994</v>
      </c>
    </row>
    <row r="83" spans="1:6" ht="14.25">
      <c r="A83" s="46"/>
      <c r="B83" s="47"/>
      <c r="C83" s="16" t="s">
        <v>95</v>
      </c>
      <c r="D83" s="20">
        <v>5000</v>
      </c>
      <c r="E83" s="20">
        <v>2952.72</v>
      </c>
      <c r="F83" s="20">
        <f t="shared" si="1"/>
        <v>59.054399999999994</v>
      </c>
    </row>
    <row r="84" spans="1:6" ht="25.5" customHeight="1">
      <c r="A84" s="33" t="s">
        <v>33</v>
      </c>
      <c r="B84" s="39" t="s">
        <v>37</v>
      </c>
      <c r="C84" s="40"/>
      <c r="D84" s="41">
        <f>D85+D88</f>
        <v>11670.4</v>
      </c>
      <c r="E84" s="41">
        <f>E85+E88</f>
        <v>10464.76</v>
      </c>
      <c r="F84" s="38">
        <f t="shared" si="1"/>
        <v>89.66924869755964</v>
      </c>
    </row>
    <row r="85" spans="1:6" ht="40.5" customHeight="1">
      <c r="A85" s="17"/>
      <c r="B85" s="18" t="s">
        <v>103</v>
      </c>
      <c r="C85" s="17"/>
      <c r="D85" s="20">
        <f>D86+D87</f>
        <v>11670.4</v>
      </c>
      <c r="E85" s="20">
        <f>E86+E87</f>
        <v>7216.040000000001</v>
      </c>
      <c r="F85" s="20">
        <f>(E85/D85)*100</f>
        <v>61.83198519330958</v>
      </c>
    </row>
    <row r="86" spans="1:6" ht="15" customHeight="1">
      <c r="A86" s="27"/>
      <c r="B86" s="29"/>
      <c r="C86" s="17" t="s">
        <v>77</v>
      </c>
      <c r="D86" s="22">
        <v>10000</v>
      </c>
      <c r="E86" s="22">
        <v>5545.64</v>
      </c>
      <c r="F86" s="20">
        <f>(E86/D86)*100</f>
        <v>55.4564</v>
      </c>
    </row>
    <row r="87" spans="1:6" ht="13.5" customHeight="1">
      <c r="A87" s="28"/>
      <c r="B87" s="29"/>
      <c r="C87" s="17" t="s">
        <v>73</v>
      </c>
      <c r="D87" s="22">
        <v>1670.4</v>
      </c>
      <c r="E87" s="22">
        <v>1670.4</v>
      </c>
      <c r="F87" s="20">
        <f>(E87/D87)*100</f>
        <v>100</v>
      </c>
    </row>
    <row r="88" spans="1:6" ht="14.25" customHeight="1">
      <c r="A88" s="53"/>
      <c r="B88" s="47" t="s">
        <v>38</v>
      </c>
      <c r="C88" s="6"/>
      <c r="D88" s="20">
        <f>D89</f>
        <v>0</v>
      </c>
      <c r="E88" s="20">
        <f>E89</f>
        <v>3248.72</v>
      </c>
      <c r="F88" s="20">
        <v>0</v>
      </c>
    </row>
    <row r="89" spans="1:6" ht="14.25">
      <c r="A89" s="53"/>
      <c r="B89" s="47"/>
      <c r="C89" s="6">
        <v>2370</v>
      </c>
      <c r="D89" s="20">
        <v>0</v>
      </c>
      <c r="E89" s="20">
        <v>3248.72</v>
      </c>
      <c r="F89" s="20">
        <v>0</v>
      </c>
    </row>
    <row r="90" spans="1:6" ht="27">
      <c r="A90" s="35" t="s">
        <v>104</v>
      </c>
      <c r="B90" s="36" t="s">
        <v>39</v>
      </c>
      <c r="C90" s="37"/>
      <c r="D90" s="38">
        <f>D91+D93</f>
        <v>8000</v>
      </c>
      <c r="E90" s="38">
        <f>E91+E93</f>
        <v>16701.89</v>
      </c>
      <c r="F90" s="38">
        <f t="shared" si="1"/>
        <v>208.77362499999998</v>
      </c>
    </row>
    <row r="91" spans="1:6" ht="13.5" customHeight="1">
      <c r="A91" s="46"/>
      <c r="B91" s="51" t="s">
        <v>40</v>
      </c>
      <c r="C91" s="6"/>
      <c r="D91" s="20">
        <f>D92</f>
        <v>8000</v>
      </c>
      <c r="E91" s="20">
        <f>E92</f>
        <v>8000</v>
      </c>
      <c r="F91" s="20">
        <f t="shared" si="1"/>
        <v>100</v>
      </c>
    </row>
    <row r="92" spans="1:6" ht="14.25">
      <c r="A92" s="46"/>
      <c r="B92" s="52"/>
      <c r="C92" s="6">
        <v>2710</v>
      </c>
      <c r="D92" s="20">
        <v>8000</v>
      </c>
      <c r="E92" s="20">
        <v>8000</v>
      </c>
      <c r="F92" s="20">
        <f t="shared" si="1"/>
        <v>100</v>
      </c>
    </row>
    <row r="93" spans="1:6" ht="15" customHeight="1">
      <c r="A93" s="46"/>
      <c r="B93" s="51" t="s">
        <v>41</v>
      </c>
      <c r="C93" s="6"/>
      <c r="D93" s="20">
        <f>D94+D95</f>
        <v>0</v>
      </c>
      <c r="E93" s="20">
        <f>E94+E95</f>
        <v>8701.89</v>
      </c>
      <c r="F93" s="20">
        <v>0</v>
      </c>
    </row>
    <row r="94" spans="1:6" ht="14.25">
      <c r="A94" s="46"/>
      <c r="B94" s="54"/>
      <c r="C94" s="16" t="s">
        <v>96</v>
      </c>
      <c r="D94" s="20">
        <v>0</v>
      </c>
      <c r="E94" s="20">
        <v>7549.26</v>
      </c>
      <c r="F94" s="20">
        <v>0</v>
      </c>
    </row>
    <row r="95" spans="1:6" ht="14.25">
      <c r="A95" s="46"/>
      <c r="B95" s="52"/>
      <c r="C95" s="6">
        <v>2910</v>
      </c>
      <c r="D95" s="20">
        <v>0</v>
      </c>
      <c r="E95" s="20">
        <v>1152.63</v>
      </c>
      <c r="F95" s="20">
        <v>0</v>
      </c>
    </row>
    <row r="96" spans="1:6" ht="14.25">
      <c r="A96" s="5" t="s">
        <v>42</v>
      </c>
      <c r="B96" s="10" t="s">
        <v>43</v>
      </c>
      <c r="C96" s="6"/>
      <c r="D96" s="19">
        <f>D97</f>
        <v>8873256</v>
      </c>
      <c r="E96" s="19">
        <f>E97</f>
        <v>5012246</v>
      </c>
      <c r="F96" s="19">
        <f t="shared" si="1"/>
        <v>56.48711138278891</v>
      </c>
    </row>
    <row r="97" spans="1:6" ht="14.25">
      <c r="A97" s="13" t="s">
        <v>9</v>
      </c>
      <c r="B97" s="36" t="s">
        <v>109</v>
      </c>
      <c r="C97" s="37"/>
      <c r="D97" s="38">
        <f>D98+D100</f>
        <v>8873256</v>
      </c>
      <c r="E97" s="38">
        <f>E98+E100</f>
        <v>5012246</v>
      </c>
      <c r="F97" s="38">
        <f t="shared" si="1"/>
        <v>56.48711138278891</v>
      </c>
    </row>
    <row r="98" spans="1:6" ht="14.25" customHeight="1">
      <c r="A98" s="49"/>
      <c r="B98" s="51" t="s">
        <v>44</v>
      </c>
      <c r="C98" s="6"/>
      <c r="D98" s="20">
        <f>D99</f>
        <v>4988657</v>
      </c>
      <c r="E98" s="20">
        <f>E99</f>
        <v>3069944</v>
      </c>
      <c r="F98" s="20">
        <f t="shared" si="1"/>
        <v>61.53848620981559</v>
      </c>
    </row>
    <row r="99" spans="1:6" ht="14.25">
      <c r="A99" s="50"/>
      <c r="B99" s="52"/>
      <c r="C99" s="6">
        <v>2920</v>
      </c>
      <c r="D99" s="20">
        <v>4988657</v>
      </c>
      <c r="E99" s="20">
        <v>3069944</v>
      </c>
      <c r="F99" s="20">
        <f t="shared" si="1"/>
        <v>61.53848620981559</v>
      </c>
    </row>
    <row r="100" spans="1:6" ht="13.5" customHeight="1">
      <c r="A100" s="50"/>
      <c r="B100" s="51" t="s">
        <v>45</v>
      </c>
      <c r="C100" s="6"/>
      <c r="D100" s="20">
        <f>D101</f>
        <v>3884599</v>
      </c>
      <c r="E100" s="20">
        <f>E101</f>
        <v>1942302</v>
      </c>
      <c r="F100" s="20">
        <f t="shared" si="1"/>
        <v>50.000064356707085</v>
      </c>
    </row>
    <row r="101" spans="1:6" ht="14.25">
      <c r="A101" s="50"/>
      <c r="B101" s="52"/>
      <c r="C101" s="6">
        <v>2920</v>
      </c>
      <c r="D101" s="20">
        <v>3884599</v>
      </c>
      <c r="E101" s="20">
        <v>1942302</v>
      </c>
      <c r="F101" s="20">
        <f t="shared" si="1"/>
        <v>50.000064356707085</v>
      </c>
    </row>
    <row r="102" spans="1:6" ht="38.25">
      <c r="A102" s="5" t="s">
        <v>46</v>
      </c>
      <c r="B102" s="10" t="s">
        <v>47</v>
      </c>
      <c r="C102" s="6"/>
      <c r="D102" s="19">
        <f>D103+D106+D109+D114</f>
        <v>2788719</v>
      </c>
      <c r="E102" s="19">
        <f>E103+E106+E109+E114</f>
        <v>1607396.02</v>
      </c>
      <c r="F102" s="19">
        <f t="shared" si="1"/>
        <v>57.639225034863685</v>
      </c>
    </row>
    <row r="103" spans="1:6" ht="14.25">
      <c r="A103" s="13" t="s">
        <v>9</v>
      </c>
      <c r="B103" s="36" t="s">
        <v>48</v>
      </c>
      <c r="C103" s="36"/>
      <c r="D103" s="38">
        <f>D104</f>
        <v>193182</v>
      </c>
      <c r="E103" s="38">
        <f>E104</f>
        <v>193181.02</v>
      </c>
      <c r="F103" s="38">
        <f t="shared" si="1"/>
        <v>99.9994927063598</v>
      </c>
    </row>
    <row r="104" spans="1:6" ht="13.5" customHeight="1">
      <c r="A104" s="46"/>
      <c r="B104" s="47" t="s">
        <v>49</v>
      </c>
      <c r="C104" s="11"/>
      <c r="D104" s="20">
        <f>D105</f>
        <v>193182</v>
      </c>
      <c r="E104" s="20">
        <f>E105</f>
        <v>193181.02</v>
      </c>
      <c r="F104" s="20">
        <f t="shared" si="1"/>
        <v>99.9994927063598</v>
      </c>
    </row>
    <row r="105" spans="1:6" ht="14.25">
      <c r="A105" s="46"/>
      <c r="B105" s="47"/>
      <c r="C105" s="6">
        <v>2010</v>
      </c>
      <c r="D105" s="20">
        <v>193182</v>
      </c>
      <c r="E105" s="20">
        <v>193181.02</v>
      </c>
      <c r="F105" s="20">
        <f t="shared" si="1"/>
        <v>99.9994927063598</v>
      </c>
    </row>
    <row r="106" spans="1:6" ht="14.25">
      <c r="A106" s="13" t="s">
        <v>13</v>
      </c>
      <c r="B106" s="36" t="s">
        <v>50</v>
      </c>
      <c r="C106" s="37"/>
      <c r="D106" s="38">
        <f>D107</f>
        <v>60764</v>
      </c>
      <c r="E106" s="38">
        <f>E107</f>
        <v>32718</v>
      </c>
      <c r="F106" s="38">
        <f t="shared" si="1"/>
        <v>53.844381541702326</v>
      </c>
    </row>
    <row r="107" spans="1:6" ht="13.5" customHeight="1">
      <c r="A107" s="46"/>
      <c r="B107" s="47" t="s">
        <v>51</v>
      </c>
      <c r="C107" s="6"/>
      <c r="D107" s="20">
        <f>D108</f>
        <v>60764</v>
      </c>
      <c r="E107" s="20">
        <f>E108</f>
        <v>32718</v>
      </c>
      <c r="F107" s="20">
        <f t="shared" si="1"/>
        <v>53.844381541702326</v>
      </c>
    </row>
    <row r="108" spans="1:6" ht="14.25">
      <c r="A108" s="46"/>
      <c r="B108" s="47"/>
      <c r="C108" s="6">
        <v>2010</v>
      </c>
      <c r="D108" s="20">
        <v>60764</v>
      </c>
      <c r="E108" s="20">
        <v>32718</v>
      </c>
      <c r="F108" s="20">
        <f t="shared" si="1"/>
        <v>53.844381541702326</v>
      </c>
    </row>
    <row r="109" spans="1:6" ht="54">
      <c r="A109" s="13" t="s">
        <v>16</v>
      </c>
      <c r="B109" s="36" t="s">
        <v>52</v>
      </c>
      <c r="C109" s="37"/>
      <c r="D109" s="38">
        <f>D110+D112</f>
        <v>31974</v>
      </c>
      <c r="E109" s="38">
        <f>E110+E112</f>
        <v>31294</v>
      </c>
      <c r="F109" s="38">
        <f t="shared" si="1"/>
        <v>97.87327203352724</v>
      </c>
    </row>
    <row r="110" spans="1:6" ht="24" customHeight="1">
      <c r="A110" s="46"/>
      <c r="B110" s="47" t="s">
        <v>107</v>
      </c>
      <c r="C110" s="6"/>
      <c r="D110" s="20">
        <f>D111</f>
        <v>1364</v>
      </c>
      <c r="E110" s="20">
        <f>E111</f>
        <v>684</v>
      </c>
      <c r="F110" s="20">
        <f t="shared" si="1"/>
        <v>50.146627565982406</v>
      </c>
    </row>
    <row r="111" spans="1:6" ht="14.25">
      <c r="A111" s="46"/>
      <c r="B111" s="47"/>
      <c r="C111" s="6">
        <v>2010</v>
      </c>
      <c r="D111" s="20">
        <v>1364</v>
      </c>
      <c r="E111" s="20">
        <v>684</v>
      </c>
      <c r="F111" s="20">
        <f t="shared" si="1"/>
        <v>50.146627565982406</v>
      </c>
    </row>
    <row r="112" spans="1:6" ht="14.25" customHeight="1">
      <c r="A112" s="46"/>
      <c r="B112" s="47" t="s">
        <v>105</v>
      </c>
      <c r="C112" s="6"/>
      <c r="D112" s="20">
        <f>D113</f>
        <v>30610</v>
      </c>
      <c r="E112" s="20">
        <f>E113</f>
        <v>30610</v>
      </c>
      <c r="F112" s="20">
        <f t="shared" si="1"/>
        <v>100</v>
      </c>
    </row>
    <row r="113" spans="1:6" ht="14.25">
      <c r="A113" s="46"/>
      <c r="B113" s="47"/>
      <c r="C113" s="6">
        <v>2010</v>
      </c>
      <c r="D113" s="20">
        <v>30610</v>
      </c>
      <c r="E113" s="20">
        <v>30610</v>
      </c>
      <c r="F113" s="20">
        <f t="shared" si="1"/>
        <v>100</v>
      </c>
    </row>
    <row r="114" spans="1:6" ht="14.25">
      <c r="A114" s="13" t="s">
        <v>19</v>
      </c>
      <c r="B114" s="36" t="s">
        <v>34</v>
      </c>
      <c r="C114" s="37"/>
      <c r="D114" s="38">
        <f>D115+D117+D119+D121+D123</f>
        <v>2502799</v>
      </c>
      <c r="E114" s="38">
        <f>E115+E117+E119+E121+E123</f>
        <v>1350203</v>
      </c>
      <c r="F114" s="38">
        <f t="shared" si="1"/>
        <v>53.947720132539615</v>
      </c>
    </row>
    <row r="115" spans="1:6" ht="39" customHeight="1">
      <c r="A115" s="46"/>
      <c r="B115" s="47" t="s">
        <v>53</v>
      </c>
      <c r="C115" s="6"/>
      <c r="D115" s="20">
        <f>D116</f>
        <v>2384382</v>
      </c>
      <c r="E115" s="20">
        <f>E116</f>
        <v>1274510</v>
      </c>
      <c r="F115" s="20">
        <f t="shared" si="1"/>
        <v>53.45242498894892</v>
      </c>
    </row>
    <row r="116" spans="1:6" ht="14.25">
      <c r="A116" s="46"/>
      <c r="B116" s="47"/>
      <c r="C116" s="6">
        <v>2010</v>
      </c>
      <c r="D116" s="20">
        <v>2384382</v>
      </c>
      <c r="E116" s="20">
        <v>1274510</v>
      </c>
      <c r="F116" s="20">
        <f t="shared" si="1"/>
        <v>53.45242498894892</v>
      </c>
    </row>
    <row r="117" spans="1:6" ht="26.25" customHeight="1">
      <c r="A117" s="46"/>
      <c r="B117" s="47" t="s">
        <v>106</v>
      </c>
      <c r="C117" s="6"/>
      <c r="D117" s="20">
        <f>D118</f>
        <v>4000</v>
      </c>
      <c r="E117" s="20">
        <f>E118</f>
        <v>1827</v>
      </c>
      <c r="F117" s="20">
        <f t="shared" si="1"/>
        <v>45.675</v>
      </c>
    </row>
    <row r="118" spans="1:6" ht="53.25" customHeight="1">
      <c r="A118" s="46"/>
      <c r="B118" s="47"/>
      <c r="C118" s="6">
        <v>2010</v>
      </c>
      <c r="D118" s="20">
        <v>4000</v>
      </c>
      <c r="E118" s="20">
        <v>1827</v>
      </c>
      <c r="F118" s="20">
        <f t="shared" si="1"/>
        <v>45.675</v>
      </c>
    </row>
    <row r="119" spans="1:6" ht="13.5" customHeight="1">
      <c r="A119" s="55"/>
      <c r="B119" s="47" t="s">
        <v>36</v>
      </c>
      <c r="C119" s="6"/>
      <c r="D119" s="20">
        <f>D120</f>
        <v>66417</v>
      </c>
      <c r="E119" s="20">
        <f>E120</f>
        <v>25866</v>
      </c>
      <c r="F119" s="20">
        <f t="shared" si="1"/>
        <v>38.944848457473235</v>
      </c>
    </row>
    <row r="120" spans="1:6" ht="14.25">
      <c r="A120" s="55"/>
      <c r="B120" s="47"/>
      <c r="C120" s="6">
        <v>2010</v>
      </c>
      <c r="D120" s="20">
        <v>66417</v>
      </c>
      <c r="E120" s="20">
        <v>25866</v>
      </c>
      <c r="F120" s="20">
        <f t="shared" si="1"/>
        <v>38.944848457473235</v>
      </c>
    </row>
    <row r="121" spans="1:6" ht="14.25">
      <c r="A121" s="55"/>
      <c r="B121" s="47" t="s">
        <v>108</v>
      </c>
      <c r="C121" s="6"/>
      <c r="D121" s="20">
        <f>D122</f>
        <v>41500</v>
      </c>
      <c r="E121" s="20">
        <f>E122</f>
        <v>41500</v>
      </c>
      <c r="F121" s="20">
        <f t="shared" si="1"/>
        <v>100</v>
      </c>
    </row>
    <row r="122" spans="1:6" ht="14.25">
      <c r="A122" s="55"/>
      <c r="B122" s="47"/>
      <c r="C122" s="6">
        <v>2010</v>
      </c>
      <c r="D122" s="20">
        <v>41500</v>
      </c>
      <c r="E122" s="20">
        <v>41500</v>
      </c>
      <c r="F122" s="20">
        <f t="shared" si="1"/>
        <v>100</v>
      </c>
    </row>
    <row r="123" spans="1:6" ht="14.25">
      <c r="A123" s="55"/>
      <c r="B123" s="47" t="s">
        <v>54</v>
      </c>
      <c r="C123" s="6"/>
      <c r="D123" s="20">
        <f>D124</f>
        <v>6500</v>
      </c>
      <c r="E123" s="20">
        <f>E124</f>
        <v>6500</v>
      </c>
      <c r="F123" s="20">
        <f t="shared" si="1"/>
        <v>100</v>
      </c>
    </row>
    <row r="124" spans="1:6" ht="14.25">
      <c r="A124" s="55"/>
      <c r="B124" s="47"/>
      <c r="C124" s="6">
        <v>2010</v>
      </c>
      <c r="D124" s="20">
        <v>6500</v>
      </c>
      <c r="E124" s="20">
        <v>6500</v>
      </c>
      <c r="F124" s="20">
        <f t="shared" si="1"/>
        <v>100</v>
      </c>
    </row>
    <row r="125" spans="1:6" ht="38.25">
      <c r="A125" s="5" t="s">
        <v>55</v>
      </c>
      <c r="B125" s="10" t="s">
        <v>56</v>
      </c>
      <c r="C125" s="6"/>
      <c r="D125" s="19">
        <f>D126+D129+D134+D137+D140+D144+D155</f>
        <v>3704185.33</v>
      </c>
      <c r="E125" s="19">
        <f>E126+E129+E134+E137+E140+E144+E155</f>
        <v>1635132.4100000001</v>
      </c>
      <c r="F125" s="19">
        <f t="shared" si="1"/>
        <v>44.14283477549435</v>
      </c>
    </row>
    <row r="126" spans="1:6" ht="14.25">
      <c r="A126" s="37" t="s">
        <v>9</v>
      </c>
      <c r="B126" s="36" t="s">
        <v>110</v>
      </c>
      <c r="C126" s="37"/>
      <c r="D126" s="38">
        <f>D127</f>
        <v>100711.5</v>
      </c>
      <c r="E126" s="38">
        <f>E127</f>
        <v>0</v>
      </c>
      <c r="F126" s="38">
        <f t="shared" si="1"/>
        <v>0</v>
      </c>
    </row>
    <row r="127" spans="1:6" ht="25.5">
      <c r="A127" s="33"/>
      <c r="B127" s="18" t="s">
        <v>11</v>
      </c>
      <c r="C127" s="16"/>
      <c r="D127" s="20">
        <f>D128</f>
        <v>100711.5</v>
      </c>
      <c r="E127" s="20">
        <f>E128</f>
        <v>0</v>
      </c>
      <c r="F127" s="20">
        <f>(E127/D127)*100</f>
        <v>0</v>
      </c>
    </row>
    <row r="128" spans="1:6" ht="14.25">
      <c r="A128" s="32"/>
      <c r="B128" s="34"/>
      <c r="C128" s="16">
        <v>6207</v>
      </c>
      <c r="D128" s="20">
        <v>100711.5</v>
      </c>
      <c r="E128" s="20">
        <v>0</v>
      </c>
      <c r="F128" s="20">
        <f t="shared" si="1"/>
        <v>0</v>
      </c>
    </row>
    <row r="129" spans="1:6" ht="14.25">
      <c r="A129" s="37" t="s">
        <v>13</v>
      </c>
      <c r="B129" s="36" t="s">
        <v>57</v>
      </c>
      <c r="C129" s="37"/>
      <c r="D129" s="38">
        <f>D130+D132</f>
        <v>435375</v>
      </c>
      <c r="E129" s="38">
        <f>E130+E132</f>
        <v>285375</v>
      </c>
      <c r="F129" s="38">
        <f t="shared" si="1"/>
        <v>65.54694229112835</v>
      </c>
    </row>
    <row r="130" spans="1:6" ht="13.5" customHeight="1">
      <c r="A130" s="46"/>
      <c r="B130" s="47" t="s">
        <v>58</v>
      </c>
      <c r="C130" s="6"/>
      <c r="D130" s="20">
        <f>D131</f>
        <v>285375</v>
      </c>
      <c r="E130" s="20">
        <f>E131</f>
        <v>285375</v>
      </c>
      <c r="F130" s="20">
        <f t="shared" si="1"/>
        <v>100</v>
      </c>
    </row>
    <row r="131" spans="1:6" ht="14.25">
      <c r="A131" s="46"/>
      <c r="B131" s="47"/>
      <c r="C131" s="6">
        <v>6208</v>
      </c>
      <c r="D131" s="20">
        <v>285375</v>
      </c>
      <c r="E131" s="20">
        <v>285375</v>
      </c>
      <c r="F131" s="20">
        <f t="shared" si="1"/>
        <v>100</v>
      </c>
    </row>
    <row r="132" spans="1:6" ht="13.5" customHeight="1">
      <c r="A132" s="46"/>
      <c r="B132" s="47" t="s">
        <v>111</v>
      </c>
      <c r="C132" s="6"/>
      <c r="D132" s="20">
        <f>D133</f>
        <v>150000</v>
      </c>
      <c r="E132" s="20">
        <f>E133</f>
        <v>0</v>
      </c>
      <c r="F132" s="20">
        <f t="shared" si="1"/>
        <v>0</v>
      </c>
    </row>
    <row r="133" spans="1:6" ht="14.25">
      <c r="A133" s="46"/>
      <c r="B133" s="47"/>
      <c r="C133" s="6">
        <v>2030</v>
      </c>
      <c r="D133" s="20">
        <v>150000</v>
      </c>
      <c r="E133" s="20">
        <v>0</v>
      </c>
      <c r="F133" s="20">
        <f t="shared" si="1"/>
        <v>0</v>
      </c>
    </row>
    <row r="134" spans="1:6" ht="14.25">
      <c r="A134" s="37" t="s">
        <v>16</v>
      </c>
      <c r="B134" s="36" t="s">
        <v>23</v>
      </c>
      <c r="C134" s="37"/>
      <c r="D134" s="38">
        <f>D135</f>
        <v>49410.5</v>
      </c>
      <c r="E134" s="38">
        <f>E135</f>
        <v>0</v>
      </c>
      <c r="F134" s="38">
        <f>(E134/D134)*100</f>
        <v>0</v>
      </c>
    </row>
    <row r="135" spans="1:6" ht="25.5">
      <c r="A135" s="17"/>
      <c r="B135" s="31" t="s">
        <v>81</v>
      </c>
      <c r="C135" s="16"/>
      <c r="D135" s="20">
        <f>D136</f>
        <v>49410.5</v>
      </c>
      <c r="E135" s="20">
        <f>E136</f>
        <v>0</v>
      </c>
      <c r="F135" s="20">
        <f t="shared" si="1"/>
        <v>0</v>
      </c>
    </row>
    <row r="136" spans="1:6" ht="14.25">
      <c r="A136" s="28"/>
      <c r="B136" s="30"/>
      <c r="C136" s="16">
        <v>6207</v>
      </c>
      <c r="D136" s="20">
        <v>49410.5</v>
      </c>
      <c r="E136" s="20">
        <v>0</v>
      </c>
      <c r="F136" s="20">
        <f t="shared" si="1"/>
        <v>0</v>
      </c>
    </row>
    <row r="137" spans="1:6" ht="27">
      <c r="A137" s="42" t="s">
        <v>19</v>
      </c>
      <c r="B137" s="43" t="s">
        <v>112</v>
      </c>
      <c r="C137" s="37"/>
      <c r="D137" s="38">
        <f>D138</f>
        <v>250000</v>
      </c>
      <c r="E137" s="38">
        <f>E138</f>
        <v>250000</v>
      </c>
      <c r="F137" s="38">
        <f>(E137/D137)*100</f>
        <v>100</v>
      </c>
    </row>
    <row r="138" spans="1:6" ht="25.5">
      <c r="A138" s="26"/>
      <c r="B138" s="31" t="s">
        <v>113</v>
      </c>
      <c r="C138" s="23"/>
      <c r="D138" s="20">
        <f>D139</f>
        <v>250000</v>
      </c>
      <c r="E138" s="20">
        <f>E139</f>
        <v>250000</v>
      </c>
      <c r="F138" s="20">
        <f>(E138/D138)*100</f>
        <v>100</v>
      </c>
    </row>
    <row r="139" spans="1:6" ht="14.25">
      <c r="A139" s="28"/>
      <c r="B139" s="30"/>
      <c r="C139" s="23">
        <v>2030</v>
      </c>
      <c r="D139" s="20">
        <v>250000</v>
      </c>
      <c r="E139" s="20">
        <v>250000</v>
      </c>
      <c r="F139" s="20">
        <f t="shared" si="1"/>
        <v>100</v>
      </c>
    </row>
    <row r="140" spans="1:6" ht="14.25">
      <c r="A140" s="37" t="s">
        <v>22</v>
      </c>
      <c r="B140" s="36" t="s">
        <v>31</v>
      </c>
      <c r="C140" s="37"/>
      <c r="D140" s="38">
        <f>D141</f>
        <v>2369228.33</v>
      </c>
      <c r="E140" s="38">
        <f>E141</f>
        <v>771155.41</v>
      </c>
      <c r="F140" s="38">
        <f t="shared" si="1"/>
        <v>32.548800815664734</v>
      </c>
    </row>
    <row r="141" spans="1:6" ht="14.25">
      <c r="A141" s="46"/>
      <c r="B141" s="9" t="s">
        <v>59</v>
      </c>
      <c r="C141" s="6"/>
      <c r="D141" s="20">
        <f>D142+D143</f>
        <v>2369228.33</v>
      </c>
      <c r="E141" s="20">
        <f>E142+E143</f>
        <v>771155.41</v>
      </c>
      <c r="F141" s="20">
        <f t="shared" si="1"/>
        <v>32.548800815664734</v>
      </c>
    </row>
    <row r="142" spans="1:6" ht="14.25">
      <c r="A142" s="46"/>
      <c r="B142" s="9"/>
      <c r="C142" s="6">
        <v>2030</v>
      </c>
      <c r="D142" s="20">
        <v>17998</v>
      </c>
      <c r="E142" s="20">
        <v>17998</v>
      </c>
      <c r="F142" s="20">
        <f t="shared" si="1"/>
        <v>100</v>
      </c>
    </row>
    <row r="143" spans="1:6" ht="15.75">
      <c r="A143" s="46"/>
      <c r="B143" s="12"/>
      <c r="C143" s="6">
        <v>6207</v>
      </c>
      <c r="D143" s="20">
        <v>2351230.33</v>
      </c>
      <c r="E143" s="20">
        <v>753157.41</v>
      </c>
      <c r="F143" s="20">
        <f t="shared" si="1"/>
        <v>32.03248105429127</v>
      </c>
    </row>
    <row r="144" spans="1:6" ht="14.25">
      <c r="A144" s="40" t="s">
        <v>25</v>
      </c>
      <c r="B144" s="39" t="s">
        <v>34</v>
      </c>
      <c r="C144" s="40"/>
      <c r="D144" s="41">
        <f>D145+D147+D149+D151+D153</f>
        <v>400072</v>
      </c>
      <c r="E144" s="41">
        <f>E145+E147+E149+E151+E153</f>
        <v>229214</v>
      </c>
      <c r="F144" s="38">
        <f t="shared" si="1"/>
        <v>57.29318722629927</v>
      </c>
    </row>
    <row r="145" spans="1:6" ht="64.5" customHeight="1">
      <c r="A145" s="46"/>
      <c r="B145" s="51" t="s">
        <v>67</v>
      </c>
      <c r="C145" s="7"/>
      <c r="D145" s="20">
        <f>D146</f>
        <v>12246</v>
      </c>
      <c r="E145" s="20">
        <f>E146</f>
        <v>6993</v>
      </c>
      <c r="F145" s="20">
        <f t="shared" si="1"/>
        <v>57.104360607545324</v>
      </c>
    </row>
    <row r="146" spans="1:6" ht="14.25">
      <c r="A146" s="46"/>
      <c r="B146" s="52"/>
      <c r="C146" s="7">
        <v>2030</v>
      </c>
      <c r="D146" s="20">
        <v>12246</v>
      </c>
      <c r="E146" s="20">
        <v>6993</v>
      </c>
      <c r="F146" s="20">
        <f t="shared" si="1"/>
        <v>57.104360607545324</v>
      </c>
    </row>
    <row r="147" spans="1:6" ht="38.25">
      <c r="A147" s="46"/>
      <c r="B147" s="24" t="s">
        <v>117</v>
      </c>
      <c r="C147" s="7"/>
      <c r="D147" s="20">
        <f>D148</f>
        <v>78529</v>
      </c>
      <c r="E147" s="20">
        <f>E148</f>
        <v>40461</v>
      </c>
      <c r="F147" s="20">
        <f t="shared" si="1"/>
        <v>51.52364094793006</v>
      </c>
    </row>
    <row r="148" spans="1:6" ht="14.25">
      <c r="A148" s="46"/>
      <c r="B148" s="9"/>
      <c r="C148" s="7">
        <v>2030</v>
      </c>
      <c r="D148" s="20">
        <v>78529</v>
      </c>
      <c r="E148" s="20">
        <v>40461</v>
      </c>
      <c r="F148" s="20">
        <f t="shared" si="1"/>
        <v>51.52364094793006</v>
      </c>
    </row>
    <row r="149" spans="1:6" ht="14.25">
      <c r="A149" s="46"/>
      <c r="B149" s="24" t="s">
        <v>114</v>
      </c>
      <c r="C149" s="23"/>
      <c r="D149" s="20">
        <f>D150</f>
        <v>142557</v>
      </c>
      <c r="E149" s="20">
        <f>E150</f>
        <v>79449</v>
      </c>
      <c r="F149" s="20">
        <f>(E149/D149)*100</f>
        <v>55.73139165386477</v>
      </c>
    </row>
    <row r="150" spans="1:6" ht="14.25">
      <c r="A150" s="46"/>
      <c r="B150" s="24"/>
      <c r="C150" s="23">
        <v>2030</v>
      </c>
      <c r="D150" s="20">
        <v>142557</v>
      </c>
      <c r="E150" s="20">
        <v>79449</v>
      </c>
      <c r="F150" s="20">
        <f>(E150/D150)*100</f>
        <v>55.73139165386477</v>
      </c>
    </row>
    <row r="151" spans="1:6" ht="14.25">
      <c r="A151" s="46"/>
      <c r="B151" s="9" t="s">
        <v>68</v>
      </c>
      <c r="C151" s="7"/>
      <c r="D151" s="20">
        <f>D152</f>
        <v>87582</v>
      </c>
      <c r="E151" s="20">
        <f>E152</f>
        <v>50911</v>
      </c>
      <c r="F151" s="20">
        <f t="shared" si="1"/>
        <v>58.12952433148364</v>
      </c>
    </row>
    <row r="152" spans="1:6" ht="14.25">
      <c r="A152" s="46"/>
      <c r="B152" s="9"/>
      <c r="C152" s="7">
        <v>2030</v>
      </c>
      <c r="D152" s="20">
        <v>87582</v>
      </c>
      <c r="E152" s="20">
        <v>50911</v>
      </c>
      <c r="F152" s="20">
        <f t="shared" si="1"/>
        <v>58.12952433148364</v>
      </c>
    </row>
    <row r="153" spans="1:6" ht="14.25" customHeight="1">
      <c r="A153" s="46"/>
      <c r="B153" s="45" t="s">
        <v>120</v>
      </c>
      <c r="C153" s="7"/>
      <c r="D153" s="20">
        <f>D154</f>
        <v>79158</v>
      </c>
      <c r="E153" s="20">
        <f>E154</f>
        <v>51400</v>
      </c>
      <c r="F153" s="20">
        <f aca="true" t="shared" si="2" ref="F153:F165">(E153/D153)*100</f>
        <v>64.93342429065919</v>
      </c>
    </row>
    <row r="154" spans="1:6" ht="14.25">
      <c r="A154" s="46"/>
      <c r="B154" s="8"/>
      <c r="C154" s="7">
        <v>2030</v>
      </c>
      <c r="D154" s="20">
        <v>79158</v>
      </c>
      <c r="E154" s="20">
        <v>51400</v>
      </c>
      <c r="F154" s="20">
        <f t="shared" si="2"/>
        <v>64.93342429065919</v>
      </c>
    </row>
    <row r="155" spans="1:6" ht="27">
      <c r="A155" s="37" t="s">
        <v>29</v>
      </c>
      <c r="B155" s="36" t="s">
        <v>60</v>
      </c>
      <c r="C155" s="37"/>
      <c r="D155" s="38">
        <f>D156</f>
        <v>99388</v>
      </c>
      <c r="E155" s="38">
        <f>E156</f>
        <v>99388</v>
      </c>
      <c r="F155" s="38">
        <f t="shared" si="2"/>
        <v>100</v>
      </c>
    </row>
    <row r="156" spans="1:6" ht="12.75" customHeight="1">
      <c r="A156" s="46"/>
      <c r="B156" s="47" t="s">
        <v>61</v>
      </c>
      <c r="C156" s="6"/>
      <c r="D156" s="20">
        <f>D157</f>
        <v>99388</v>
      </c>
      <c r="E156" s="20">
        <f>E157</f>
        <v>99388</v>
      </c>
      <c r="F156" s="20">
        <f t="shared" si="2"/>
        <v>100</v>
      </c>
    </row>
    <row r="157" spans="1:6" ht="14.25">
      <c r="A157" s="46"/>
      <c r="B157" s="47"/>
      <c r="C157" s="6">
        <v>2030</v>
      </c>
      <c r="D157" s="20">
        <v>99388</v>
      </c>
      <c r="E157" s="20">
        <v>99388</v>
      </c>
      <c r="F157" s="20">
        <f t="shared" si="2"/>
        <v>100</v>
      </c>
    </row>
    <row r="158" spans="1:6" ht="51">
      <c r="A158" s="25" t="s">
        <v>62</v>
      </c>
      <c r="B158" s="10" t="s">
        <v>63</v>
      </c>
      <c r="C158" s="6"/>
      <c r="D158" s="19">
        <f>D159+D162</f>
        <v>627000</v>
      </c>
      <c r="E158" s="19">
        <f>E159+E162</f>
        <v>2000</v>
      </c>
      <c r="F158" s="19">
        <f t="shared" si="2"/>
        <v>0.3189792663476874</v>
      </c>
    </row>
    <row r="159" spans="1:6" ht="27">
      <c r="A159" s="44">
        <v>1</v>
      </c>
      <c r="B159" s="36" t="s">
        <v>116</v>
      </c>
      <c r="C159" s="37"/>
      <c r="D159" s="38">
        <f>D160</f>
        <v>0</v>
      </c>
      <c r="E159" s="38">
        <f>E160</f>
        <v>2000</v>
      </c>
      <c r="F159" s="38">
        <v>0</v>
      </c>
    </row>
    <row r="160" spans="1:6" ht="14.25" customHeight="1">
      <c r="A160" s="53"/>
      <c r="B160" s="47" t="s">
        <v>115</v>
      </c>
      <c r="C160" s="6"/>
      <c r="D160" s="20">
        <f>D161</f>
        <v>0</v>
      </c>
      <c r="E160" s="20">
        <f>E161</f>
        <v>2000</v>
      </c>
      <c r="F160" s="20">
        <v>0</v>
      </c>
    </row>
    <row r="161" spans="1:6" ht="14.25">
      <c r="A161" s="53"/>
      <c r="B161" s="47"/>
      <c r="C161" s="6">
        <v>2440</v>
      </c>
      <c r="D161" s="20">
        <v>0</v>
      </c>
      <c r="E161" s="20">
        <v>2000</v>
      </c>
      <c r="F161" s="20">
        <v>0</v>
      </c>
    </row>
    <row r="162" spans="1:6" ht="15">
      <c r="A162" s="44">
        <v>2</v>
      </c>
      <c r="B162" s="36" t="s">
        <v>64</v>
      </c>
      <c r="C162" s="37"/>
      <c r="D162" s="38">
        <f>D163</f>
        <v>627000</v>
      </c>
      <c r="E162" s="38">
        <f>E163</f>
        <v>0</v>
      </c>
      <c r="F162" s="38">
        <f t="shared" si="2"/>
        <v>0</v>
      </c>
    </row>
    <row r="163" spans="1:6" ht="14.25">
      <c r="A163" s="46"/>
      <c r="B163" s="47" t="s">
        <v>65</v>
      </c>
      <c r="C163" s="6"/>
      <c r="D163" s="20">
        <f>D164</f>
        <v>627000</v>
      </c>
      <c r="E163" s="20">
        <f>E164</f>
        <v>0</v>
      </c>
      <c r="F163" s="20">
        <f t="shared" si="2"/>
        <v>0</v>
      </c>
    </row>
    <row r="164" spans="1:6" ht="14.25">
      <c r="A164" s="46"/>
      <c r="B164" s="47"/>
      <c r="C164" s="6">
        <v>6260</v>
      </c>
      <c r="D164" s="20">
        <v>627000</v>
      </c>
      <c r="E164" s="20">
        <v>0</v>
      </c>
      <c r="F164" s="20">
        <f t="shared" si="2"/>
        <v>0</v>
      </c>
    </row>
    <row r="165" spans="1:6" ht="14.25">
      <c r="A165" s="55" t="s">
        <v>66</v>
      </c>
      <c r="B165" s="55"/>
      <c r="C165" s="55"/>
      <c r="D165" s="19">
        <f>D8+D96+D102+D125+D158</f>
        <v>19656034.35</v>
      </c>
      <c r="E165" s="19">
        <f>E8+E96+E102+E125+E158</f>
        <v>10103074.66</v>
      </c>
      <c r="F165" s="19">
        <f t="shared" si="2"/>
        <v>51.39935390884174</v>
      </c>
    </row>
    <row r="166" ht="15.75">
      <c r="A166" s="3"/>
    </row>
  </sheetData>
  <sheetProtection/>
  <mergeCells count="71">
    <mergeCell ref="B130:B131"/>
    <mergeCell ref="A132:A133"/>
    <mergeCell ref="B132:B133"/>
    <mergeCell ref="A165:C165"/>
    <mergeCell ref="A160:A161"/>
    <mergeCell ref="B160:B161"/>
    <mergeCell ref="A163:A164"/>
    <mergeCell ref="B163:B164"/>
    <mergeCell ref="A156:A157"/>
    <mergeCell ref="B156:B157"/>
    <mergeCell ref="A145:A154"/>
    <mergeCell ref="A119:A120"/>
    <mergeCell ref="B119:B120"/>
    <mergeCell ref="A121:A122"/>
    <mergeCell ref="B121:B122"/>
    <mergeCell ref="B145:B146"/>
    <mergeCell ref="A141:A143"/>
    <mergeCell ref="A123:A124"/>
    <mergeCell ref="B123:B124"/>
    <mergeCell ref="A130:A131"/>
    <mergeCell ref="A112:A113"/>
    <mergeCell ref="B112:B113"/>
    <mergeCell ref="A115:A116"/>
    <mergeCell ref="B115:B116"/>
    <mergeCell ref="A117:A118"/>
    <mergeCell ref="B117:B118"/>
    <mergeCell ref="A104:A105"/>
    <mergeCell ref="B104:B105"/>
    <mergeCell ref="A107:A108"/>
    <mergeCell ref="B107:B108"/>
    <mergeCell ref="A110:A111"/>
    <mergeCell ref="B110:B111"/>
    <mergeCell ref="B88:B89"/>
    <mergeCell ref="A91:A95"/>
    <mergeCell ref="B91:B92"/>
    <mergeCell ref="B93:B95"/>
    <mergeCell ref="A70:A71"/>
    <mergeCell ref="A73:A77"/>
    <mergeCell ref="B73:B77"/>
    <mergeCell ref="A82:A83"/>
    <mergeCell ref="B82:B83"/>
    <mergeCell ref="A98:A101"/>
    <mergeCell ref="A50:A59"/>
    <mergeCell ref="B50:B59"/>
    <mergeCell ref="A60:A63"/>
    <mergeCell ref="B60:B63"/>
    <mergeCell ref="A66:A68"/>
    <mergeCell ref="B66:B68"/>
    <mergeCell ref="B98:B99"/>
    <mergeCell ref="B100:B101"/>
    <mergeCell ref="A88:A89"/>
    <mergeCell ref="A37:A38"/>
    <mergeCell ref="B37:B38"/>
    <mergeCell ref="A40:A42"/>
    <mergeCell ref="B40:B42"/>
    <mergeCell ref="A43:A49"/>
    <mergeCell ref="B43:B49"/>
    <mergeCell ref="B21:B28"/>
    <mergeCell ref="A30:A31"/>
    <mergeCell ref="B30:B31"/>
    <mergeCell ref="A18:A19"/>
    <mergeCell ref="B18:B19"/>
    <mergeCell ref="A34:A36"/>
    <mergeCell ref="B34:B36"/>
    <mergeCell ref="A21:A28"/>
    <mergeCell ref="A10:A11"/>
    <mergeCell ref="B10:B11"/>
    <mergeCell ref="A12:A13"/>
    <mergeCell ref="B12:B13"/>
    <mergeCell ref="A15:A16"/>
    <mergeCell ref="B15:B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Skarbnik_lap</cp:lastModifiedBy>
  <cp:lastPrinted>2010-08-26T08:32:33Z</cp:lastPrinted>
  <dcterms:created xsi:type="dcterms:W3CDTF">2010-08-25T07:37:56Z</dcterms:created>
  <dcterms:modified xsi:type="dcterms:W3CDTF">2010-08-27T08:38:08Z</dcterms:modified>
  <cp:category/>
  <cp:version/>
  <cp:contentType/>
  <cp:contentStatus/>
</cp:coreProperties>
</file>